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<sst xmlns="http://schemas.openxmlformats.org/spreadsheetml/2006/main" count="108" uniqueCount="51">
  <si>
    <t>Data Collection: Newsletters</t>
  </si>
  <si>
    <t xml:space="preserve">Graphical Representation of Efficiency </t>
  </si>
  <si>
    <t xml:space="preserve">Year </t>
  </si>
  <si>
    <t xml:space="preserve">Newsletter </t>
  </si>
  <si>
    <t>Day</t>
  </si>
  <si>
    <t>Time</t>
  </si>
  <si>
    <t>Recepients</t>
  </si>
  <si>
    <t>Openers</t>
  </si>
  <si>
    <t>Open %</t>
  </si>
  <si>
    <t>Clickers</t>
  </si>
  <si>
    <t>Click %</t>
  </si>
  <si>
    <t>Unsubscribers</t>
  </si>
  <si>
    <t>Unsubscribe %</t>
  </si>
  <si>
    <t>Efficiency</t>
  </si>
  <si>
    <t>October Newsletter #2</t>
  </si>
  <si>
    <t xml:space="preserve">Wednesday </t>
  </si>
  <si>
    <t>October Newsletter #3</t>
  </si>
  <si>
    <t>March Newsletter #2</t>
  </si>
  <si>
    <t xml:space="preserve">Monday </t>
  </si>
  <si>
    <t>August Newsletter #3</t>
  </si>
  <si>
    <t xml:space="preserve">January Newsletter </t>
  </si>
  <si>
    <t>May Newsletter #2</t>
  </si>
  <si>
    <t>November Newsletter #1</t>
  </si>
  <si>
    <t>June Newsletter #1</t>
  </si>
  <si>
    <t>September Newsletter #3</t>
  </si>
  <si>
    <t>August Newsletter #2</t>
  </si>
  <si>
    <t>May Newsletter #1</t>
  </si>
  <si>
    <t>Friday</t>
  </si>
  <si>
    <t>September Newsletter #1</t>
  </si>
  <si>
    <t>September Newsletter #5</t>
  </si>
  <si>
    <t xml:space="preserve">Thursday </t>
  </si>
  <si>
    <t>April Newsletter #2</t>
  </si>
  <si>
    <t>December Newsletter #3</t>
  </si>
  <si>
    <t xml:space="preserve">Saturday </t>
  </si>
  <si>
    <t>Time (hours)</t>
  </si>
  <si>
    <t>Weight</t>
  </si>
  <si>
    <t>October Newsletter #4</t>
  </si>
  <si>
    <t>March Newsletter #1</t>
  </si>
  <si>
    <t>November Newsletter #3</t>
  </si>
  <si>
    <t>August Newsletter #4</t>
  </si>
  <si>
    <t xml:space="preserve">February Newsletter </t>
  </si>
  <si>
    <t>December Newsletter #2</t>
  </si>
  <si>
    <t>September Newsletter #4</t>
  </si>
  <si>
    <t>April Newsletter #1</t>
  </si>
  <si>
    <t>September Newsletter #2</t>
  </si>
  <si>
    <t>December Newsletter #1</t>
  </si>
  <si>
    <t>November Newsletter #2</t>
  </si>
  <si>
    <t>November Newsletter #4</t>
  </si>
  <si>
    <t>Tuesday</t>
  </si>
  <si>
    <t>August Newsletter #1</t>
  </si>
  <si>
    <t>Weighted Average Effective Time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</si>
</sst>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h:mm am/pm"/>
  </numFmts>
  <fonts count="9">
    <font>
      <sz val="10.0"/>
      <color rgb="FF000000"/>
      <name val="Arial"/>
      <scheme val="minor"/>
    </font>
    <font>
      <b/>
      <i/>
      <sz val="12.0"/>
      <color theme="1"/>
      <name val="Arial"/>
      <scheme val="minor"/>
    </font>
    <font/>
    <font>
      <b/>
      <color theme="1"/>
      <name val="Arial"/>
    </font>
    <font>
      <b/>
      <color theme="1"/>
      <name val="Roboto"/>
    </font>
    <font>
      <color theme="1"/>
      <name val="Arial"/>
    </font>
    <font>
      <color theme="1"/>
      <name val="Arial"/>
      <scheme val="minor"/>
    </font>
    <font>
      <b/>
      <i/>
      <sz val="12.0"/>
      <color theme="1"/>
      <name val="Arial"/>
    </font>
    <font>
      <b/>
      <color theme="1"/>
      <name val="Arial"/>
      <scheme val="minor"/>
    </font>
  </fonts>
  <fills count="7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0" fillId="2" fontId="1" numFmtId="0" xfId="0" applyAlignment="1" applyFont="1">
      <alignment horizontal="center" readingOrder="0"/>
    </xf>
    <xf borderId="4" fillId="0" fontId="3" numFmtId="0" xfId="0" applyAlignment="1" applyBorder="1" applyFont="1">
      <alignment horizontal="center" vertical="bottom"/>
    </xf>
    <xf borderId="4" fillId="0" fontId="3" numFmtId="0" xfId="0" applyAlignment="1" applyBorder="1" applyFont="1">
      <alignment horizontal="center" readingOrder="0" vertical="bottom"/>
    </xf>
    <xf borderId="4" fillId="0" fontId="3" numFmtId="3" xfId="0" applyAlignment="1" applyBorder="1" applyFont="1" applyNumberFormat="1">
      <alignment horizontal="center" readingOrder="0" vertical="bottom"/>
    </xf>
    <xf borderId="4" fillId="3" fontId="4" numFmtId="3" xfId="0" applyAlignment="1" applyBorder="1" applyFill="1" applyFont="1" applyNumberFormat="1">
      <alignment horizontal="center" vertical="bottom"/>
    </xf>
    <xf borderId="4" fillId="3" fontId="4" numFmtId="0" xfId="0" applyAlignment="1" applyBorder="1" applyFont="1">
      <alignment horizontal="center" vertical="bottom"/>
    </xf>
    <xf borderId="4" fillId="0" fontId="5" numFmtId="0" xfId="0" applyAlignment="1" applyBorder="1" applyFont="1">
      <alignment horizontal="center" readingOrder="0" vertical="bottom"/>
    </xf>
    <xf borderId="4" fillId="3" fontId="5" numFmtId="0" xfId="0" applyAlignment="1" applyBorder="1" applyFont="1">
      <alignment vertical="bottom"/>
    </xf>
    <xf borderId="4" fillId="3" fontId="5" numFmtId="0" xfId="0" applyAlignment="1" applyBorder="1" applyFont="1">
      <alignment horizontal="left" readingOrder="0" vertical="bottom"/>
    </xf>
    <xf borderId="4" fillId="3" fontId="5" numFmtId="164" xfId="0" applyAlignment="1" applyBorder="1" applyFont="1" applyNumberFormat="1">
      <alignment horizontal="right" vertical="bottom"/>
    </xf>
    <xf borderId="4" fillId="3" fontId="5" numFmtId="3" xfId="0" applyAlignment="1" applyBorder="1" applyFont="1" applyNumberFormat="1">
      <alignment horizontal="right" vertical="bottom"/>
    </xf>
    <xf borderId="4" fillId="0" fontId="5" numFmtId="10" xfId="0" applyAlignment="1" applyBorder="1" applyFont="1" applyNumberFormat="1">
      <alignment horizontal="right" vertical="bottom"/>
    </xf>
    <xf borderId="4" fillId="4" fontId="5" numFmtId="10" xfId="0" applyAlignment="1" applyBorder="1" applyFill="1" applyFont="1" applyNumberFormat="1">
      <alignment horizontal="right" vertical="bottom"/>
    </xf>
    <xf borderId="4" fillId="0" fontId="5" numFmtId="0" xfId="0" applyAlignment="1" applyBorder="1" applyFont="1">
      <alignment vertical="bottom"/>
    </xf>
    <xf borderId="4" fillId="0" fontId="5" numFmtId="0" xfId="0" applyAlignment="1" applyBorder="1" applyFont="1">
      <alignment horizontal="left" readingOrder="0" vertical="bottom"/>
    </xf>
    <xf borderId="4" fillId="0" fontId="5" numFmtId="164" xfId="0" applyAlignment="1" applyBorder="1" applyFont="1" applyNumberFormat="1">
      <alignment horizontal="right" vertical="bottom"/>
    </xf>
    <xf borderId="4" fillId="0" fontId="5" numFmtId="3" xfId="0" applyAlignment="1" applyBorder="1" applyFont="1" applyNumberFormat="1">
      <alignment horizontal="right" vertical="bottom"/>
    </xf>
    <xf borderId="4" fillId="3" fontId="5" numFmtId="0" xfId="0" applyAlignment="1" applyBorder="1" applyFont="1">
      <alignment horizontal="center" readingOrder="0" vertical="bottom"/>
    </xf>
    <xf borderId="4" fillId="5" fontId="5" numFmtId="10" xfId="0" applyAlignment="1" applyBorder="1" applyFill="1" applyFont="1" applyNumberFormat="1">
      <alignment horizontal="right" vertical="bottom"/>
    </xf>
    <xf borderId="4" fillId="3" fontId="5" numFmtId="0" xfId="0" applyAlignment="1" applyBorder="1" applyFont="1">
      <alignment horizontal="center" vertical="bottom"/>
    </xf>
    <xf borderId="5" fillId="3" fontId="5" numFmtId="164" xfId="0" applyAlignment="1" applyBorder="1" applyFont="1" applyNumberFormat="1">
      <alignment horizontal="right" vertical="bottom"/>
    </xf>
    <xf borderId="4" fillId="3" fontId="5" numFmtId="0" xfId="0" applyAlignment="1" applyBorder="1" applyFont="1">
      <alignment horizontal="right" vertical="bottom"/>
    </xf>
    <xf borderId="4" fillId="5" fontId="5" numFmtId="4" xfId="0" applyAlignment="1" applyBorder="1" applyFont="1" applyNumberFormat="1">
      <alignment horizontal="right" readingOrder="0" vertical="bottom"/>
    </xf>
    <xf borderId="4" fillId="3" fontId="5" numFmtId="0" xfId="0" applyAlignment="1" applyBorder="1" applyFont="1">
      <alignment horizontal="right" readingOrder="0" vertical="bottom"/>
    </xf>
    <xf borderId="4" fillId="0" fontId="5" numFmtId="0" xfId="0" applyAlignment="1" applyBorder="1" applyFont="1">
      <alignment horizontal="center" vertical="bottom"/>
    </xf>
    <xf borderId="5" fillId="0" fontId="5" numFmtId="164" xfId="0" applyAlignment="1" applyBorder="1" applyFont="1" applyNumberFormat="1">
      <alignment horizontal="right" vertical="bottom"/>
    </xf>
    <xf borderId="4" fillId="0" fontId="5" numFmtId="0" xfId="0" applyAlignment="1" applyBorder="1" applyFont="1">
      <alignment horizontal="right" vertical="bottom"/>
    </xf>
    <xf borderId="0" fillId="0" fontId="6" numFmtId="0" xfId="0" applyFont="1"/>
    <xf borderId="0" fillId="5" fontId="7" numFmtId="0" xfId="0" applyAlignment="1" applyFont="1">
      <alignment horizontal="center" vertical="bottom"/>
    </xf>
    <xf borderId="4" fillId="4" fontId="8" numFmtId="0" xfId="0" applyAlignment="1" applyBorder="1" applyFont="1">
      <alignment readingOrder="0"/>
    </xf>
    <xf borderId="4" fillId="4" fontId="8" numFmtId="0" xfId="0" applyBorder="1" applyFont="1"/>
    <xf borderId="4" fillId="4" fontId="8" numFmtId="164" xfId="0" applyAlignment="1" applyBorder="1" applyFont="1" applyNumberFormat="1">
      <alignment readingOrder="0"/>
    </xf>
    <xf borderId="3" fillId="4" fontId="6" numFmtId="0" xfId="0" applyBorder="1" applyFont="1"/>
    <xf borderId="4" fillId="4" fontId="6" numFmtId="0" xfId="0" applyBorder="1" applyFont="1"/>
    <xf borderId="4" fillId="4" fontId="6" numFmtId="4" xfId="0" applyAlignment="1" applyBorder="1" applyFont="1" applyNumberFormat="1">
      <alignment readingOrder="0"/>
    </xf>
    <xf borderId="4" fillId="6" fontId="6" numFmtId="10" xfId="0" applyBorder="1" applyFill="1" applyFont="1" applyNumberFormat="1"/>
    <xf borderId="0" fillId="0" fontId="8" numFmtId="0" xfId="0" applyAlignment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Chart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12</xdr:col>
      <xdr:colOff>933450</xdr:colOff>
      <xdr:row>1</xdr:row>
      <xdr:rowOff>152400</xdr:rowOff>
    </xdr:from>
    <xdr:ext cx="4600575" cy="2838450"/>
    <xdr:pic>
      <xdr:nvPicPr>
        <xdr:cNvPr id="2138612140" name="Chart1" title="Chart">
          <a:extLst>
            <a:ext uri="GoogleSheetsCustomDataVersion1">
              <go:sheetsCustomData xmlns:go="http://customooxmlschemas.google.com/" pictureOfChart="1"/>
            </a:ext>
          </a:extLst>
        </xdr:cNvPr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22.25"/>
    <col customWidth="1" min="3" max="4" width="11.5"/>
    <col customWidth="1" min="5" max="5" width="10.75"/>
    <col customWidth="1" min="6" max="6" width="13.88"/>
    <col customWidth="1" min="7" max="7" width="13.13"/>
    <col customWidth="1" min="8" max="8" width="10.38"/>
    <col customWidth="1" min="9" max="9" width="11.0"/>
    <col customWidth="1" min="10" max="10" width="11.63"/>
    <col customWidth="1" min="11" max="11" width="15.5"/>
    <col customWidth="1" min="12" max="12" width="13.38"/>
    <col customWidth="1" min="15" max="15" width="19.38"/>
    <col hidden="1" min="18" max="24" width="12.63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N1" s="4" t="s">
        <v>1</v>
      </c>
    </row>
    <row r="2">
      <c r="A2" s="5" t="s">
        <v>2</v>
      </c>
      <c r="B2" s="5" t="s">
        <v>3</v>
      </c>
      <c r="C2" s="6" t="s">
        <v>4</v>
      </c>
      <c r="D2" s="5" t="s">
        <v>5</v>
      </c>
      <c r="E2" s="7" t="s">
        <v>6</v>
      </c>
      <c r="F2" s="8" t="s">
        <v>7</v>
      </c>
      <c r="G2" s="9" t="s">
        <v>8</v>
      </c>
      <c r="H2" s="8" t="s">
        <v>9</v>
      </c>
      <c r="I2" s="9" t="s">
        <v>10</v>
      </c>
      <c r="J2" s="8" t="s">
        <v>11</v>
      </c>
      <c r="K2" s="5" t="s">
        <v>12</v>
      </c>
      <c r="L2" s="5" t="s">
        <v>13</v>
      </c>
    </row>
    <row r="3">
      <c r="A3" s="10">
        <v>2021.0</v>
      </c>
      <c r="B3" s="11" t="s">
        <v>14</v>
      </c>
      <c r="C3" s="12" t="s">
        <v>15</v>
      </c>
      <c r="D3" s="13">
        <v>0.4597222222222222</v>
      </c>
      <c r="E3" s="14">
        <v>10898.0</v>
      </c>
      <c r="F3" s="14">
        <v>1341.0</v>
      </c>
      <c r="G3" s="15">
        <v>0.12305010093595155</v>
      </c>
      <c r="H3" s="14">
        <v>239.0</v>
      </c>
      <c r="I3" s="15">
        <v>0.021930629473297852</v>
      </c>
      <c r="J3" s="14">
        <v>31.0</v>
      </c>
      <c r="K3" s="15">
        <v>0.0028445586346118553</v>
      </c>
      <c r="L3" s="16">
        <v>0.019086070838685996</v>
      </c>
    </row>
    <row r="4">
      <c r="A4" s="10">
        <v>2021.0</v>
      </c>
      <c r="B4" s="11" t="s">
        <v>16</v>
      </c>
      <c r="C4" s="12" t="s">
        <v>15</v>
      </c>
      <c r="D4" s="13">
        <v>0.5847222222222223</v>
      </c>
      <c r="E4" s="14">
        <v>11063.0</v>
      </c>
      <c r="F4" s="14">
        <v>1328.0</v>
      </c>
      <c r="G4" s="15">
        <v>0.12003977221368525</v>
      </c>
      <c r="H4" s="14">
        <v>237.0</v>
      </c>
      <c r="I4" s="15">
        <v>0.021422760553195336</v>
      </c>
      <c r="J4" s="14">
        <v>28.0</v>
      </c>
      <c r="K4" s="15">
        <v>0.0025309590526981832</v>
      </c>
      <c r="L4" s="16">
        <v>0.018891801500497154</v>
      </c>
    </row>
    <row r="5">
      <c r="A5" s="10">
        <v>2022.0</v>
      </c>
      <c r="B5" s="17" t="s">
        <v>17</v>
      </c>
      <c r="C5" s="18" t="s">
        <v>18</v>
      </c>
      <c r="D5" s="19">
        <v>0.6680555555555555</v>
      </c>
      <c r="E5" s="20">
        <v>18491.0</v>
      </c>
      <c r="F5" s="20">
        <v>2426.0</v>
      </c>
      <c r="G5" s="15">
        <v>0.13119896165702233</v>
      </c>
      <c r="H5" s="20">
        <v>396.0</v>
      </c>
      <c r="I5" s="15">
        <v>0.021415823914336704</v>
      </c>
      <c r="J5" s="20">
        <v>69.0</v>
      </c>
      <c r="K5" s="15">
        <v>0.0037315450759829107</v>
      </c>
      <c r="L5" s="16">
        <v>0.017684278838353794</v>
      </c>
    </row>
    <row r="6">
      <c r="A6" s="10">
        <v>2021.0</v>
      </c>
      <c r="B6" s="17" t="s">
        <v>19</v>
      </c>
      <c r="C6" s="18" t="s">
        <v>15</v>
      </c>
      <c r="D6" s="19">
        <v>0.46041666666666664</v>
      </c>
      <c r="E6" s="20">
        <v>4369.0</v>
      </c>
      <c r="F6" s="20">
        <v>476.0</v>
      </c>
      <c r="G6" s="15">
        <v>0.10894941634241245</v>
      </c>
      <c r="H6" s="20">
        <v>37.0</v>
      </c>
      <c r="I6" s="15">
        <v>0.008468757152666513</v>
      </c>
      <c r="J6" s="20">
        <v>6.0</v>
      </c>
      <c r="K6" s="15">
        <v>0.001373311970702678</v>
      </c>
      <c r="L6" s="16">
        <v>0.007095445181963835</v>
      </c>
    </row>
    <row r="7">
      <c r="A7" s="10">
        <v>2022.0</v>
      </c>
      <c r="B7" s="17" t="s">
        <v>20</v>
      </c>
      <c r="C7" s="18" t="s">
        <v>15</v>
      </c>
      <c r="D7" s="19">
        <v>0.46111111111111114</v>
      </c>
      <c r="E7" s="20">
        <v>18761.0</v>
      </c>
      <c r="F7" s="20">
        <v>1821.0</v>
      </c>
      <c r="G7" s="15">
        <v>0.09706305634028037</v>
      </c>
      <c r="H7" s="20">
        <v>161.0</v>
      </c>
      <c r="I7" s="15">
        <v>0.008581632109162624</v>
      </c>
      <c r="J7" s="20">
        <v>82.0</v>
      </c>
      <c r="K7" s="15">
        <v>0.004370769148766058</v>
      </c>
      <c r="L7" s="16">
        <v>0.004210862960396566</v>
      </c>
    </row>
    <row r="8">
      <c r="A8" s="10">
        <v>2022.0</v>
      </c>
      <c r="B8" s="17" t="s">
        <v>21</v>
      </c>
      <c r="C8" s="18" t="s">
        <v>15</v>
      </c>
      <c r="D8" s="19">
        <v>0.5652777777777778</v>
      </c>
      <c r="E8" s="20">
        <v>18241.0</v>
      </c>
      <c r="F8" s="20">
        <v>2021.0</v>
      </c>
      <c r="G8" s="15">
        <v>0.11079436434406008</v>
      </c>
      <c r="H8" s="20">
        <v>108.0</v>
      </c>
      <c r="I8" s="15">
        <v>0.005920728030261499</v>
      </c>
      <c r="J8" s="20">
        <v>51.0</v>
      </c>
      <c r="K8" s="15">
        <v>0.0027958993476234857</v>
      </c>
      <c r="L8" s="16">
        <v>0.0031248286826380135</v>
      </c>
    </row>
    <row r="9">
      <c r="A9" s="10">
        <v>2021.0</v>
      </c>
      <c r="B9" s="11" t="s">
        <v>22</v>
      </c>
      <c r="C9" s="12" t="s">
        <v>15</v>
      </c>
      <c r="D9" s="13">
        <v>0.4201388888888889</v>
      </c>
      <c r="E9" s="14">
        <v>15423.0</v>
      </c>
      <c r="F9" s="14">
        <v>2813.0</v>
      </c>
      <c r="G9" s="15">
        <v>0.18238993710691823</v>
      </c>
      <c r="H9" s="14">
        <v>92.0</v>
      </c>
      <c r="I9" s="15">
        <v>0.005965117033002659</v>
      </c>
      <c r="J9" s="14">
        <v>48.0</v>
      </c>
      <c r="K9" s="15">
        <v>0.0031122349737405172</v>
      </c>
      <c r="L9" s="16">
        <v>0.0028528820592621414</v>
      </c>
    </row>
    <row r="10">
      <c r="A10" s="10">
        <v>2022.0</v>
      </c>
      <c r="B10" s="17" t="s">
        <v>23</v>
      </c>
      <c r="C10" s="18" t="s">
        <v>15</v>
      </c>
      <c r="D10" s="19">
        <v>0.7097222222222223</v>
      </c>
      <c r="E10" s="20">
        <v>18252.0</v>
      </c>
      <c r="F10" s="20">
        <v>1826.0</v>
      </c>
      <c r="G10" s="15">
        <v>0.10004383081306158</v>
      </c>
      <c r="H10" s="20">
        <v>87.0</v>
      </c>
      <c r="I10" s="15">
        <v>0.004766600920447075</v>
      </c>
      <c r="J10" s="20">
        <v>41.0</v>
      </c>
      <c r="K10" s="15">
        <v>0.0022463291694060925</v>
      </c>
      <c r="L10" s="16">
        <v>0.002520271751040982</v>
      </c>
    </row>
    <row r="11">
      <c r="A11" s="10">
        <v>2021.0</v>
      </c>
      <c r="B11" s="17" t="s">
        <v>19</v>
      </c>
      <c r="C11" s="18" t="s">
        <v>15</v>
      </c>
      <c r="D11" s="19">
        <v>0.4597222222222222</v>
      </c>
      <c r="E11" s="20">
        <v>5974.0</v>
      </c>
      <c r="F11" s="20">
        <v>1010.0</v>
      </c>
      <c r="G11" s="15">
        <v>0.16906595246066286</v>
      </c>
      <c r="H11" s="20">
        <v>75.0</v>
      </c>
      <c r="I11" s="15">
        <v>0.012554402410445262</v>
      </c>
      <c r="J11" s="20">
        <v>60.0</v>
      </c>
      <c r="K11" s="15">
        <v>0.010043521928356211</v>
      </c>
      <c r="L11" s="16">
        <v>0.002510880482089051</v>
      </c>
    </row>
    <row r="12">
      <c r="A12" s="21">
        <v>2021.0</v>
      </c>
      <c r="B12" s="17" t="s">
        <v>24</v>
      </c>
      <c r="C12" s="18" t="s">
        <v>15</v>
      </c>
      <c r="D12" s="19">
        <v>0.5041666666666667</v>
      </c>
      <c r="E12" s="20">
        <v>10783.0</v>
      </c>
      <c r="F12" s="20">
        <v>1080.0</v>
      </c>
      <c r="G12" s="15">
        <v>0.10015765556895112</v>
      </c>
      <c r="H12" s="20">
        <v>55.0</v>
      </c>
      <c r="I12" s="15">
        <v>0.005100621348418807</v>
      </c>
      <c r="J12" s="20">
        <v>29.0</v>
      </c>
      <c r="K12" s="15">
        <v>0.00268941852916628</v>
      </c>
      <c r="L12" s="16">
        <v>0.0024112028192525272</v>
      </c>
    </row>
    <row r="13">
      <c r="A13" s="21">
        <v>2021.0</v>
      </c>
      <c r="B13" s="17" t="s">
        <v>25</v>
      </c>
      <c r="C13" s="18" t="s">
        <v>15</v>
      </c>
      <c r="D13" s="19">
        <v>0.6673611111111111</v>
      </c>
      <c r="E13" s="20">
        <v>7111.0</v>
      </c>
      <c r="F13" s="20">
        <v>853.0</v>
      </c>
      <c r="G13" s="15">
        <v>0.11995499929686401</v>
      </c>
      <c r="H13" s="20">
        <v>56.0</v>
      </c>
      <c r="I13" s="15">
        <v>0.007875123048797637</v>
      </c>
      <c r="J13" s="20">
        <v>47.0</v>
      </c>
      <c r="K13" s="15">
        <v>0.0066094782730980175</v>
      </c>
      <c r="L13" s="16">
        <v>0.0012656447756996198</v>
      </c>
    </row>
    <row r="14">
      <c r="A14" s="10">
        <v>2022.0</v>
      </c>
      <c r="B14" s="17" t="s">
        <v>26</v>
      </c>
      <c r="C14" s="18" t="s">
        <v>27</v>
      </c>
      <c r="D14" s="19">
        <v>0.5770833333333333</v>
      </c>
      <c r="E14" s="20">
        <v>18309.0</v>
      </c>
      <c r="F14" s="20">
        <v>1767.0</v>
      </c>
      <c r="G14" s="15">
        <v>0.09650991315746354</v>
      </c>
      <c r="H14" s="20">
        <v>85.0</v>
      </c>
      <c r="I14" s="15">
        <v>0.004642525533890436</v>
      </c>
      <c r="J14" s="20">
        <v>65.0</v>
      </c>
      <c r="K14" s="15">
        <v>0.0035501665847397453</v>
      </c>
      <c r="L14" s="16">
        <v>0.0010923589491506906</v>
      </c>
    </row>
    <row r="15">
      <c r="A15" s="21">
        <v>2021.0</v>
      </c>
      <c r="B15" s="17" t="s">
        <v>28</v>
      </c>
      <c r="C15" s="18" t="s">
        <v>15</v>
      </c>
      <c r="D15" s="19">
        <v>0.4597222222222222</v>
      </c>
      <c r="E15" s="20">
        <v>4369.0</v>
      </c>
      <c r="F15" s="20">
        <v>381.0</v>
      </c>
      <c r="G15" s="15">
        <v>0.08720531013962005</v>
      </c>
      <c r="H15" s="20">
        <v>12.0</v>
      </c>
      <c r="I15" s="15">
        <v>0.002746623941405356</v>
      </c>
      <c r="J15" s="20">
        <v>9.0</v>
      </c>
      <c r="K15" s="15">
        <v>0.002059967956054017</v>
      </c>
      <c r="L15" s="16">
        <v>6.866559853513391E-4</v>
      </c>
    </row>
    <row r="16">
      <c r="A16" s="10">
        <v>2021.0</v>
      </c>
      <c r="B16" s="17" t="s">
        <v>29</v>
      </c>
      <c r="C16" s="18" t="s">
        <v>30</v>
      </c>
      <c r="D16" s="19">
        <v>0.54375</v>
      </c>
      <c r="E16" s="20">
        <v>30048.0</v>
      </c>
      <c r="F16" s="20">
        <v>3916.0</v>
      </c>
      <c r="G16" s="15">
        <v>0.1303248136315229</v>
      </c>
      <c r="H16" s="20">
        <v>187.0</v>
      </c>
      <c r="I16" s="15">
        <v>0.006223375931842385</v>
      </c>
      <c r="J16" s="20">
        <v>167.0</v>
      </c>
      <c r="K16" s="15">
        <v>0.005557774227902023</v>
      </c>
      <c r="L16" s="16">
        <v>6.656017039403618E-4</v>
      </c>
    </row>
    <row r="17">
      <c r="A17" s="10">
        <v>2022.0</v>
      </c>
      <c r="B17" s="17" t="s">
        <v>31</v>
      </c>
      <c r="C17" s="18" t="s">
        <v>30</v>
      </c>
      <c r="D17" s="19">
        <v>0.4618055555555556</v>
      </c>
      <c r="E17" s="20">
        <v>18354.0</v>
      </c>
      <c r="F17" s="20">
        <v>1689.0</v>
      </c>
      <c r="G17" s="15">
        <v>0.09202353710362864</v>
      </c>
      <c r="H17" s="20">
        <v>51.0</v>
      </c>
      <c r="I17" s="15">
        <v>0.002778685845047401</v>
      </c>
      <c r="J17" s="20">
        <v>39.0</v>
      </c>
      <c r="K17" s="15">
        <v>0.0021248774109186006</v>
      </c>
      <c r="L17" s="16">
        <v>6.538084341288003E-4</v>
      </c>
    </row>
    <row r="18">
      <c r="A18" s="10">
        <v>2021.0</v>
      </c>
      <c r="B18" s="17" t="s">
        <v>32</v>
      </c>
      <c r="C18" s="18" t="s">
        <v>33</v>
      </c>
      <c r="D18" s="19">
        <v>0.4638888888888889</v>
      </c>
      <c r="E18" s="20">
        <v>18849.0</v>
      </c>
      <c r="F18" s="20">
        <v>1783.0</v>
      </c>
      <c r="G18" s="15">
        <v>0.09459387765929227</v>
      </c>
      <c r="H18" s="20">
        <v>134.0</v>
      </c>
      <c r="I18" s="15">
        <v>0.007109130457849223</v>
      </c>
      <c r="J18" s="20">
        <v>126.0</v>
      </c>
      <c r="K18" s="15">
        <v>0.00668470475887315</v>
      </c>
      <c r="L18" s="16">
        <v>4.244256989760732E-4</v>
      </c>
      <c r="N18" s="5" t="s">
        <v>2</v>
      </c>
      <c r="O18" s="5" t="s">
        <v>3</v>
      </c>
      <c r="P18" s="5" t="s">
        <v>5</v>
      </c>
      <c r="Q18" s="6" t="s">
        <v>34</v>
      </c>
      <c r="R18" s="7" t="s">
        <v>6</v>
      </c>
      <c r="S18" s="8" t="s">
        <v>7</v>
      </c>
      <c r="T18" s="9" t="s">
        <v>8</v>
      </c>
      <c r="U18" s="8" t="s">
        <v>9</v>
      </c>
      <c r="V18" s="9" t="s">
        <v>10</v>
      </c>
      <c r="W18" s="8" t="s">
        <v>11</v>
      </c>
      <c r="X18" s="5" t="s">
        <v>12</v>
      </c>
      <c r="Y18" s="6" t="s">
        <v>35</v>
      </c>
      <c r="Z18" s="5" t="s">
        <v>13</v>
      </c>
    </row>
    <row r="19">
      <c r="A19" s="10">
        <v>2021.0</v>
      </c>
      <c r="B19" s="17" t="s">
        <v>36</v>
      </c>
      <c r="C19" s="18" t="s">
        <v>33</v>
      </c>
      <c r="D19" s="19">
        <v>0.48055555555555557</v>
      </c>
      <c r="E19" s="20">
        <v>4411.0</v>
      </c>
      <c r="F19" s="20">
        <v>371.0</v>
      </c>
      <c r="G19" s="15">
        <v>0.0841079120380866</v>
      </c>
      <c r="H19" s="20">
        <v>6.0</v>
      </c>
      <c r="I19" s="15">
        <v>0.0013602357742008614</v>
      </c>
      <c r="J19" s="20">
        <v>6.0</v>
      </c>
      <c r="K19" s="15">
        <v>0.0013602357742008614</v>
      </c>
      <c r="L19" s="22">
        <v>0.0</v>
      </c>
      <c r="N19" s="23">
        <v>2021.0</v>
      </c>
      <c r="O19" s="11" t="s">
        <v>14</v>
      </c>
      <c r="P19" s="24">
        <v>0.4597222222222222</v>
      </c>
      <c r="Q19" s="25">
        <f>11+2/60</f>
        <v>11.03333333</v>
      </c>
      <c r="R19" s="14">
        <v>10898.0</v>
      </c>
      <c r="S19" s="14">
        <v>1341.0</v>
      </c>
      <c r="T19" s="15">
        <v>0.12305010093595155</v>
      </c>
      <c r="U19" s="14">
        <v>239.0</v>
      </c>
      <c r="V19" s="15">
        <v>0.021930629473297852</v>
      </c>
      <c r="W19" s="14">
        <v>31.0</v>
      </c>
      <c r="X19" s="15">
        <v>0.0028445586346118553</v>
      </c>
      <c r="Y19" s="26">
        <v>10.0</v>
      </c>
      <c r="Z19" s="22">
        <v>0.019086070838685996</v>
      </c>
    </row>
    <row r="20">
      <c r="A20" s="10">
        <v>2022.0</v>
      </c>
      <c r="B20" s="17" t="s">
        <v>37</v>
      </c>
      <c r="C20" s="18" t="s">
        <v>30</v>
      </c>
      <c r="D20" s="19">
        <v>0.69375</v>
      </c>
      <c r="E20" s="20">
        <v>18557.0</v>
      </c>
      <c r="F20" s="20">
        <v>1555.0</v>
      </c>
      <c r="G20" s="15">
        <v>0.08379587217761492</v>
      </c>
      <c r="H20" s="20">
        <v>56.0</v>
      </c>
      <c r="I20" s="15">
        <v>0.003017729158807997</v>
      </c>
      <c r="J20" s="20">
        <v>59.0</v>
      </c>
      <c r="K20" s="15">
        <v>0.003179393220886997</v>
      </c>
      <c r="L20" s="15">
        <v>-1.616640620790001E-4</v>
      </c>
      <c r="N20" s="23">
        <v>2021.0</v>
      </c>
      <c r="O20" s="11" t="s">
        <v>16</v>
      </c>
      <c r="P20" s="24">
        <v>0.5847222222222223</v>
      </c>
      <c r="Q20" s="27">
        <f>14+2/60</f>
        <v>14.03333333</v>
      </c>
      <c r="R20" s="14">
        <v>11063.0</v>
      </c>
      <c r="S20" s="14">
        <v>1328.0</v>
      </c>
      <c r="T20" s="15">
        <v>0.12003977221368525</v>
      </c>
      <c r="U20" s="14">
        <v>237.0</v>
      </c>
      <c r="V20" s="15">
        <v>0.021422760553195336</v>
      </c>
      <c r="W20" s="14">
        <v>28.0</v>
      </c>
      <c r="X20" s="15">
        <v>0.0025309590526981832</v>
      </c>
      <c r="Y20" s="26">
        <v>9.5</v>
      </c>
      <c r="Z20" s="22">
        <v>0.018891801500497154</v>
      </c>
    </row>
    <row r="21">
      <c r="A21" s="10">
        <v>2021.0</v>
      </c>
      <c r="B21" s="11" t="s">
        <v>38</v>
      </c>
      <c r="C21" s="12" t="s">
        <v>27</v>
      </c>
      <c r="D21" s="13">
        <v>0.46111111111111114</v>
      </c>
      <c r="E21" s="14">
        <v>10972.0</v>
      </c>
      <c r="F21" s="14">
        <v>920.0</v>
      </c>
      <c r="G21" s="15">
        <v>0.08384979948960991</v>
      </c>
      <c r="H21" s="14">
        <v>25.0</v>
      </c>
      <c r="I21" s="15">
        <v>0.0022785271600437476</v>
      </c>
      <c r="J21" s="14">
        <v>29.0</v>
      </c>
      <c r="K21" s="15">
        <v>0.002643091505650747</v>
      </c>
      <c r="L21" s="15">
        <v>-3.6456434560699956E-4</v>
      </c>
      <c r="N21" s="28">
        <v>2022.0</v>
      </c>
      <c r="O21" s="17" t="s">
        <v>17</v>
      </c>
      <c r="P21" s="29">
        <v>0.6680555555555555</v>
      </c>
      <c r="Q21" s="30">
        <f>16+2/60</f>
        <v>16.03333333</v>
      </c>
      <c r="R21" s="20">
        <v>18491.0</v>
      </c>
      <c r="S21" s="20">
        <v>2426.0</v>
      </c>
      <c r="T21" s="15">
        <v>0.13119896165702233</v>
      </c>
      <c r="U21" s="20">
        <v>396.0</v>
      </c>
      <c r="V21" s="15">
        <v>0.021415823914336704</v>
      </c>
      <c r="W21" s="20">
        <v>69.0</v>
      </c>
      <c r="X21" s="15">
        <v>0.0037315450759829107</v>
      </c>
      <c r="Y21" s="26">
        <v>9.0</v>
      </c>
      <c r="Z21" s="22">
        <v>0.017684278838353794</v>
      </c>
    </row>
    <row r="22">
      <c r="A22" s="10">
        <v>2021.0</v>
      </c>
      <c r="B22" s="17" t="s">
        <v>39</v>
      </c>
      <c r="C22" s="18" t="s">
        <v>15</v>
      </c>
      <c r="D22" s="19">
        <v>0.46041666666666664</v>
      </c>
      <c r="E22" s="20">
        <v>4377.0</v>
      </c>
      <c r="F22" s="20">
        <v>690.0</v>
      </c>
      <c r="G22" s="15">
        <v>0.157642220699109</v>
      </c>
      <c r="H22" s="20">
        <v>9.0</v>
      </c>
      <c r="I22" s="15">
        <v>0.00205620287868403</v>
      </c>
      <c r="J22" s="20">
        <v>11.0</v>
      </c>
      <c r="K22" s="15">
        <v>0.002513136851724926</v>
      </c>
      <c r="L22" s="15">
        <v>-4.5693397304089577E-4</v>
      </c>
      <c r="N22" s="28">
        <v>2021.0</v>
      </c>
      <c r="O22" s="17" t="s">
        <v>19</v>
      </c>
      <c r="P22" s="29">
        <v>0.46041666666666664</v>
      </c>
      <c r="Q22" s="30">
        <f>11+3/60</f>
        <v>11.05</v>
      </c>
      <c r="R22" s="20">
        <v>4369.0</v>
      </c>
      <c r="S22" s="20">
        <v>476.0</v>
      </c>
      <c r="T22" s="15">
        <v>0.10894941634241245</v>
      </c>
      <c r="U22" s="20">
        <v>37.0</v>
      </c>
      <c r="V22" s="15">
        <v>0.008468757152666513</v>
      </c>
      <c r="W22" s="20">
        <v>6.0</v>
      </c>
      <c r="X22" s="15">
        <v>0.001373311970702678</v>
      </c>
      <c r="Y22" s="26">
        <v>8.5</v>
      </c>
      <c r="Z22" s="22">
        <v>0.007095445181963835</v>
      </c>
    </row>
    <row r="23">
      <c r="A23" s="21">
        <v>2022.0</v>
      </c>
      <c r="B23" s="17" t="s">
        <v>40</v>
      </c>
      <c r="C23" s="18" t="s">
        <v>15</v>
      </c>
      <c r="D23" s="19">
        <v>0.6479166666666667</v>
      </c>
      <c r="E23" s="20">
        <v>18703.0</v>
      </c>
      <c r="F23" s="20">
        <v>2415.0</v>
      </c>
      <c r="G23" s="15">
        <v>0.1291236699994653</v>
      </c>
      <c r="H23" s="20">
        <v>120.0</v>
      </c>
      <c r="I23" s="15">
        <v>0.006416082981339892</v>
      </c>
      <c r="J23" s="20">
        <v>134.0</v>
      </c>
      <c r="K23" s="15">
        <v>0.007164625995829546</v>
      </c>
      <c r="L23" s="15">
        <v>-7.485430144896542E-4</v>
      </c>
      <c r="N23" s="28">
        <v>2022.0</v>
      </c>
      <c r="O23" s="17" t="s">
        <v>20</v>
      </c>
      <c r="P23" s="29">
        <v>0.46111111111111114</v>
      </c>
      <c r="Q23" s="30">
        <f>11+4/60</f>
        <v>11.06666667</v>
      </c>
      <c r="R23" s="20">
        <v>18761.0</v>
      </c>
      <c r="S23" s="20">
        <v>1821.0</v>
      </c>
      <c r="T23" s="15">
        <v>0.09706305634028037</v>
      </c>
      <c r="U23" s="20">
        <v>161.0</v>
      </c>
      <c r="V23" s="15">
        <v>0.008581632109162624</v>
      </c>
      <c r="W23" s="20">
        <v>82.0</v>
      </c>
      <c r="X23" s="15">
        <v>0.004370769148766058</v>
      </c>
      <c r="Y23" s="26">
        <v>8.0</v>
      </c>
      <c r="Z23" s="22">
        <v>0.004210862960396566</v>
      </c>
    </row>
    <row r="24">
      <c r="A24" s="10">
        <v>2021.0</v>
      </c>
      <c r="B24" s="11" t="s">
        <v>41</v>
      </c>
      <c r="C24" s="12" t="s">
        <v>15</v>
      </c>
      <c r="D24" s="13">
        <v>0.41805555555555557</v>
      </c>
      <c r="E24" s="14">
        <v>10842.0</v>
      </c>
      <c r="F24" s="14">
        <v>813.0</v>
      </c>
      <c r="G24" s="15">
        <v>0.07498616491422247</v>
      </c>
      <c r="H24" s="14">
        <v>17.0</v>
      </c>
      <c r="I24" s="15">
        <v>0.001567976388120273</v>
      </c>
      <c r="J24" s="14">
        <v>30.0</v>
      </c>
      <c r="K24" s="15">
        <v>0.002767017155506364</v>
      </c>
      <c r="L24" s="15">
        <v>-0.001199040767386091</v>
      </c>
      <c r="N24" s="28">
        <v>2022.0</v>
      </c>
      <c r="O24" s="17" t="s">
        <v>21</v>
      </c>
      <c r="P24" s="29">
        <v>0.5652777777777778</v>
      </c>
      <c r="Q24" s="31">
        <f>13+34/60</f>
        <v>13.56666667</v>
      </c>
      <c r="R24" s="20">
        <v>18241.0</v>
      </c>
      <c r="S24" s="20">
        <v>2021.0</v>
      </c>
      <c r="T24" s="15">
        <v>0.11079436434406008</v>
      </c>
      <c r="U24" s="20">
        <v>108.0</v>
      </c>
      <c r="V24" s="15">
        <v>0.005920728030261499</v>
      </c>
      <c r="W24" s="20">
        <v>51.0</v>
      </c>
      <c r="X24" s="15">
        <v>0.0027958993476234857</v>
      </c>
      <c r="Y24" s="26">
        <v>7.5</v>
      </c>
      <c r="Z24" s="22">
        <v>0.0031248286826380135</v>
      </c>
    </row>
    <row r="25">
      <c r="A25" s="21">
        <v>2021.0</v>
      </c>
      <c r="B25" s="17" t="s">
        <v>28</v>
      </c>
      <c r="C25" s="18" t="s">
        <v>15</v>
      </c>
      <c r="D25" s="19">
        <v>0.4583333333333333</v>
      </c>
      <c r="E25" s="20">
        <v>5988.0</v>
      </c>
      <c r="F25" s="20">
        <v>731.0</v>
      </c>
      <c r="G25" s="15">
        <v>0.12207748830995324</v>
      </c>
      <c r="H25" s="20">
        <v>41.0</v>
      </c>
      <c r="I25" s="15">
        <v>0.006847027388109553</v>
      </c>
      <c r="J25" s="20">
        <v>51.0</v>
      </c>
      <c r="K25" s="15">
        <v>0.008517034068136272</v>
      </c>
      <c r="L25" s="15">
        <v>-0.0016700066800267198</v>
      </c>
      <c r="N25" s="23">
        <v>2021.0</v>
      </c>
      <c r="O25" s="11" t="s">
        <v>22</v>
      </c>
      <c r="P25" s="24">
        <v>0.4201388888888889</v>
      </c>
      <c r="Q25" s="27">
        <f>10+5/60</f>
        <v>10.08333333</v>
      </c>
      <c r="R25" s="14">
        <v>15423.0</v>
      </c>
      <c r="S25" s="14">
        <v>2813.0</v>
      </c>
      <c r="T25" s="15">
        <v>0.18238993710691823</v>
      </c>
      <c r="U25" s="14">
        <v>92.0</v>
      </c>
      <c r="V25" s="15">
        <v>0.005965117033002659</v>
      </c>
      <c r="W25" s="14">
        <v>48.0</v>
      </c>
      <c r="X25" s="15">
        <v>0.0031122349737405172</v>
      </c>
      <c r="Y25" s="26">
        <v>7.0</v>
      </c>
      <c r="Z25" s="22">
        <v>0.0028528820592621414</v>
      </c>
    </row>
    <row r="26">
      <c r="A26" s="10">
        <v>2021.0</v>
      </c>
      <c r="B26" s="17" t="s">
        <v>42</v>
      </c>
      <c r="C26" s="18" t="s">
        <v>15</v>
      </c>
      <c r="D26" s="19">
        <v>0.5215277777777778</v>
      </c>
      <c r="E26" s="20">
        <v>10835.0</v>
      </c>
      <c r="F26" s="20">
        <v>1227.0</v>
      </c>
      <c r="G26" s="15">
        <v>0.11324411628980156</v>
      </c>
      <c r="H26" s="20">
        <v>21.0</v>
      </c>
      <c r="I26" s="15">
        <v>0.0019381633594831565</v>
      </c>
      <c r="J26" s="20">
        <v>40.0</v>
      </c>
      <c r="K26" s="15">
        <v>0.0036917397323488694</v>
      </c>
      <c r="L26" s="15">
        <v>-0.0017535763728657129</v>
      </c>
      <c r="N26" s="28">
        <v>2022.0</v>
      </c>
      <c r="O26" s="17" t="s">
        <v>23</v>
      </c>
      <c r="P26" s="29">
        <v>0.7097222222222223</v>
      </c>
      <c r="Q26" s="30">
        <f>17+2/60</f>
        <v>17.03333333</v>
      </c>
      <c r="R26" s="20">
        <v>18252.0</v>
      </c>
      <c r="S26" s="20">
        <v>1826.0</v>
      </c>
      <c r="T26" s="15">
        <v>0.10004383081306158</v>
      </c>
      <c r="U26" s="20">
        <v>87.0</v>
      </c>
      <c r="V26" s="15">
        <v>0.004766600920447075</v>
      </c>
      <c r="W26" s="20">
        <v>41.0</v>
      </c>
      <c r="X26" s="15">
        <v>0.0022463291694060925</v>
      </c>
      <c r="Y26" s="26">
        <v>6.5</v>
      </c>
      <c r="Z26" s="22">
        <v>0.002520271751040982</v>
      </c>
    </row>
    <row r="27">
      <c r="A27" s="10">
        <v>2022.0</v>
      </c>
      <c r="B27" s="17" t="s">
        <v>43</v>
      </c>
      <c r="C27" s="18" t="s">
        <v>15</v>
      </c>
      <c r="D27" s="19">
        <v>0.6729166666666667</v>
      </c>
      <c r="E27" s="20">
        <v>18431.0</v>
      </c>
      <c r="F27" s="20">
        <v>1857.0</v>
      </c>
      <c r="G27" s="15">
        <v>0.10075416417991427</v>
      </c>
      <c r="H27" s="20">
        <v>29.0</v>
      </c>
      <c r="I27" s="15">
        <v>0.0015734360588139547</v>
      </c>
      <c r="J27" s="20">
        <v>71.0</v>
      </c>
      <c r="K27" s="15">
        <v>0.0038522055233031305</v>
      </c>
      <c r="L27" s="15">
        <v>-0.002278769464489176</v>
      </c>
      <c r="N27" s="28">
        <v>2021.0</v>
      </c>
      <c r="O27" s="17" t="s">
        <v>19</v>
      </c>
      <c r="P27" s="29">
        <v>0.4597222222222222</v>
      </c>
      <c r="Q27" s="30">
        <f>11+2/60</f>
        <v>11.03333333</v>
      </c>
      <c r="R27" s="20">
        <v>5974.0</v>
      </c>
      <c r="S27" s="20">
        <v>1010.0</v>
      </c>
      <c r="T27" s="15">
        <v>0.16906595246066286</v>
      </c>
      <c r="U27" s="20">
        <v>75.0</v>
      </c>
      <c r="V27" s="15">
        <v>0.012554402410445262</v>
      </c>
      <c r="W27" s="20">
        <v>60.0</v>
      </c>
      <c r="X27" s="15">
        <v>0.010043521928356211</v>
      </c>
      <c r="Y27" s="26">
        <v>6.0</v>
      </c>
      <c r="Z27" s="22">
        <v>0.002510880482089051</v>
      </c>
    </row>
    <row r="28">
      <c r="A28" s="10">
        <v>2021.0</v>
      </c>
      <c r="B28" s="17" t="s">
        <v>36</v>
      </c>
      <c r="C28" s="18" t="s">
        <v>15</v>
      </c>
      <c r="D28" s="19">
        <v>0.4798611111111111</v>
      </c>
      <c r="E28" s="20">
        <v>6633.0</v>
      </c>
      <c r="F28" s="20">
        <v>646.0</v>
      </c>
      <c r="G28" s="15">
        <v>0.09739182873511232</v>
      </c>
      <c r="H28" s="20">
        <v>8.0</v>
      </c>
      <c r="I28" s="15">
        <v>0.0012060907583295642</v>
      </c>
      <c r="J28" s="20">
        <v>27.0</v>
      </c>
      <c r="K28" s="15">
        <v>0.004070556309362279</v>
      </c>
      <c r="L28" s="15">
        <v>-0.002864465551032715</v>
      </c>
      <c r="N28" s="28">
        <v>2021.0</v>
      </c>
      <c r="O28" s="17" t="s">
        <v>24</v>
      </c>
      <c r="P28" s="29">
        <v>0.5041666666666667</v>
      </c>
      <c r="Q28" s="30">
        <f>12+6/60</f>
        <v>12.1</v>
      </c>
      <c r="R28" s="20">
        <v>10783.0</v>
      </c>
      <c r="S28" s="20">
        <v>1080.0</v>
      </c>
      <c r="T28" s="15">
        <v>0.10015765556895112</v>
      </c>
      <c r="U28" s="20">
        <v>55.0</v>
      </c>
      <c r="V28" s="15">
        <v>0.005100621348418807</v>
      </c>
      <c r="W28" s="20">
        <v>29.0</v>
      </c>
      <c r="X28" s="15">
        <v>0.00268941852916628</v>
      </c>
      <c r="Y28" s="26">
        <v>5.5</v>
      </c>
      <c r="Z28" s="22">
        <v>0.0024112028192525272</v>
      </c>
    </row>
    <row r="29">
      <c r="A29" s="10">
        <v>2021.0</v>
      </c>
      <c r="B29" s="17" t="s">
        <v>44</v>
      </c>
      <c r="C29" s="18" t="s">
        <v>15</v>
      </c>
      <c r="D29" s="19">
        <v>0.5034722222222222</v>
      </c>
      <c r="E29" s="20">
        <v>18852.0</v>
      </c>
      <c r="F29" s="20">
        <v>2205.0</v>
      </c>
      <c r="G29" s="15">
        <v>0.11696371737746658</v>
      </c>
      <c r="H29" s="20">
        <v>100.0</v>
      </c>
      <c r="I29" s="15">
        <v>0.005304476978569913</v>
      </c>
      <c r="J29" s="20">
        <v>161.0</v>
      </c>
      <c r="K29" s="15">
        <v>0.00854020793549756</v>
      </c>
      <c r="L29" s="15">
        <v>-0.0032357309569276474</v>
      </c>
      <c r="N29" s="28">
        <v>2021.0</v>
      </c>
      <c r="O29" s="17" t="s">
        <v>25</v>
      </c>
      <c r="P29" s="29">
        <v>0.6673611111111111</v>
      </c>
      <c r="Q29" s="30">
        <f>16+1/60</f>
        <v>16.01666667</v>
      </c>
      <c r="R29" s="20">
        <v>7111.0</v>
      </c>
      <c r="S29" s="20">
        <v>853.0</v>
      </c>
      <c r="T29" s="15">
        <v>0.11995499929686401</v>
      </c>
      <c r="U29" s="20">
        <v>56.0</v>
      </c>
      <c r="V29" s="15">
        <v>0.007875123048797637</v>
      </c>
      <c r="W29" s="20">
        <v>47.0</v>
      </c>
      <c r="X29" s="15">
        <v>0.0066094782730980175</v>
      </c>
      <c r="Y29" s="26">
        <v>5.0</v>
      </c>
      <c r="Z29" s="22">
        <v>0.0012656447756996198</v>
      </c>
    </row>
    <row r="30">
      <c r="A30" s="10">
        <v>2021.0</v>
      </c>
      <c r="B30" s="17" t="s">
        <v>45</v>
      </c>
      <c r="C30" s="18" t="s">
        <v>15</v>
      </c>
      <c r="D30" s="19">
        <v>0.41875</v>
      </c>
      <c r="E30" s="14">
        <v>18987.0</v>
      </c>
      <c r="F30" s="20">
        <v>1767.0</v>
      </c>
      <c r="G30" s="15">
        <v>0.09306367514615263</v>
      </c>
      <c r="H30" s="20">
        <v>35.0</v>
      </c>
      <c r="I30" s="15">
        <v>0.001843366513930584</v>
      </c>
      <c r="J30" s="20">
        <v>126.0</v>
      </c>
      <c r="K30" s="15">
        <v>0.006636119450150102</v>
      </c>
      <c r="L30" s="15">
        <v>-0.0047927529362195185</v>
      </c>
      <c r="N30" s="28">
        <v>2022.0</v>
      </c>
      <c r="O30" s="17" t="s">
        <v>26</v>
      </c>
      <c r="P30" s="29">
        <v>0.5770833333333333</v>
      </c>
      <c r="Q30" s="30">
        <f>13+51/60</f>
        <v>13.85</v>
      </c>
      <c r="R30" s="20">
        <v>18309.0</v>
      </c>
      <c r="S30" s="20">
        <v>1767.0</v>
      </c>
      <c r="T30" s="15">
        <v>0.09650991315746354</v>
      </c>
      <c r="U30" s="20">
        <v>85.0</v>
      </c>
      <c r="V30" s="15">
        <v>0.004642525533890436</v>
      </c>
      <c r="W30" s="20">
        <v>65.0</v>
      </c>
      <c r="X30" s="15">
        <v>0.0035501665847397453</v>
      </c>
      <c r="Y30" s="26">
        <v>4.5</v>
      </c>
      <c r="Z30" s="22">
        <v>0.0010923589491506906</v>
      </c>
    </row>
    <row r="31">
      <c r="A31" s="10">
        <v>2021.0</v>
      </c>
      <c r="B31" s="17" t="s">
        <v>46</v>
      </c>
      <c r="C31" s="18" t="s">
        <v>15</v>
      </c>
      <c r="D31" s="19">
        <v>0.47638888888888886</v>
      </c>
      <c r="E31" s="20">
        <v>19368.0</v>
      </c>
      <c r="F31" s="20">
        <v>2113.0</v>
      </c>
      <c r="G31" s="15">
        <v>0.10909748038000826</v>
      </c>
      <c r="H31" s="20">
        <v>65.0</v>
      </c>
      <c r="I31" s="15">
        <v>0.00335605121850475</v>
      </c>
      <c r="J31" s="20">
        <v>192.0</v>
      </c>
      <c r="K31" s="15">
        <v>0.009913258983890954</v>
      </c>
      <c r="L31" s="15">
        <v>-0.006557207765386205</v>
      </c>
      <c r="N31" s="28">
        <v>2021.0</v>
      </c>
      <c r="O31" s="17" t="s">
        <v>28</v>
      </c>
      <c r="P31" s="29">
        <v>0.4597222222222222</v>
      </c>
      <c r="Q31" s="30">
        <f>11+2/60</f>
        <v>11.03333333</v>
      </c>
      <c r="R31" s="20">
        <v>4369.0</v>
      </c>
      <c r="S31" s="20">
        <v>381.0</v>
      </c>
      <c r="T31" s="15">
        <v>0.08720531013962005</v>
      </c>
      <c r="U31" s="20">
        <v>12.0</v>
      </c>
      <c r="V31" s="15">
        <v>0.002746623941405356</v>
      </c>
      <c r="W31" s="20">
        <v>9.0</v>
      </c>
      <c r="X31" s="15">
        <v>0.002059967956054017</v>
      </c>
      <c r="Y31" s="26">
        <v>4.0</v>
      </c>
      <c r="Z31" s="22">
        <v>6.866559853513391E-4</v>
      </c>
    </row>
    <row r="32">
      <c r="A32" s="10">
        <v>2021.0</v>
      </c>
      <c r="B32" s="17" t="s">
        <v>47</v>
      </c>
      <c r="C32" s="18" t="s">
        <v>48</v>
      </c>
      <c r="D32" s="19">
        <v>0.56875</v>
      </c>
      <c r="E32" s="20">
        <v>18295.0</v>
      </c>
      <c r="F32" s="20">
        <v>3912.0</v>
      </c>
      <c r="G32" s="15">
        <v>0.21382891500409948</v>
      </c>
      <c r="H32" s="20">
        <v>73.0</v>
      </c>
      <c r="I32" s="15">
        <v>0.003990161246242143</v>
      </c>
      <c r="J32" s="20">
        <v>208.0</v>
      </c>
      <c r="K32" s="15">
        <v>0.011369226564635146</v>
      </c>
      <c r="L32" s="15">
        <v>-0.007379065318393003</v>
      </c>
      <c r="N32" s="28">
        <v>2021.0</v>
      </c>
      <c r="O32" s="17" t="s">
        <v>29</v>
      </c>
      <c r="P32" s="29">
        <v>0.54375</v>
      </c>
      <c r="Q32" s="30">
        <f>13+3/60</f>
        <v>13.05</v>
      </c>
      <c r="R32" s="20">
        <v>30048.0</v>
      </c>
      <c r="S32" s="20">
        <v>3916.0</v>
      </c>
      <c r="T32" s="15">
        <v>0.1303248136315229</v>
      </c>
      <c r="U32" s="20">
        <v>187.0</v>
      </c>
      <c r="V32" s="15">
        <v>0.006223375931842385</v>
      </c>
      <c r="W32" s="20">
        <v>167.0</v>
      </c>
      <c r="X32" s="15">
        <v>0.005557774227902023</v>
      </c>
      <c r="Y32" s="26">
        <v>3.5</v>
      </c>
      <c r="Z32" s="22">
        <v>6.656017039403618E-4</v>
      </c>
    </row>
    <row r="33">
      <c r="A33" s="10">
        <v>2021.0</v>
      </c>
      <c r="B33" s="17" t="s">
        <v>39</v>
      </c>
      <c r="C33" s="18" t="s">
        <v>15</v>
      </c>
      <c r="D33" s="19">
        <v>0.46041666666666664</v>
      </c>
      <c r="E33" s="20">
        <v>5914.0</v>
      </c>
      <c r="F33" s="20">
        <v>1069.0</v>
      </c>
      <c r="G33" s="15">
        <v>0.18075752451809265</v>
      </c>
      <c r="H33" s="20">
        <v>20.0</v>
      </c>
      <c r="I33" s="15">
        <v>0.0033818058843422386</v>
      </c>
      <c r="J33" s="20">
        <v>68.0</v>
      </c>
      <c r="K33" s="15">
        <v>0.011498140006763611</v>
      </c>
      <c r="L33" s="15">
        <v>-0.008116334122421373</v>
      </c>
      <c r="N33" s="28">
        <v>2022.0</v>
      </c>
      <c r="O33" s="17" t="s">
        <v>31</v>
      </c>
      <c r="P33" s="29">
        <v>0.4618055555555556</v>
      </c>
      <c r="Q33" s="30">
        <f>11+5/60</f>
        <v>11.08333333</v>
      </c>
      <c r="R33" s="20">
        <v>18354.0</v>
      </c>
      <c r="S33" s="20">
        <v>1689.0</v>
      </c>
      <c r="T33" s="15">
        <v>0.09202353710362864</v>
      </c>
      <c r="U33" s="20">
        <v>51.0</v>
      </c>
      <c r="V33" s="15">
        <v>0.002778685845047401</v>
      </c>
      <c r="W33" s="20">
        <v>39.0</v>
      </c>
      <c r="X33" s="15">
        <v>0.0021248774109186006</v>
      </c>
      <c r="Y33" s="26">
        <v>3.0</v>
      </c>
      <c r="Z33" s="22">
        <v>6.538084341288003E-4</v>
      </c>
    </row>
    <row r="34">
      <c r="A34" s="10">
        <v>2021.0</v>
      </c>
      <c r="B34" s="17" t="s">
        <v>49</v>
      </c>
      <c r="C34" s="18" t="s">
        <v>15</v>
      </c>
      <c r="D34" s="19">
        <v>0.5111111111111111</v>
      </c>
      <c r="E34" s="20">
        <v>18731.0</v>
      </c>
      <c r="F34" s="20">
        <v>2823.0</v>
      </c>
      <c r="G34" s="15">
        <v>0.1507127222251882</v>
      </c>
      <c r="H34" s="20">
        <v>114.0</v>
      </c>
      <c r="I34" s="15">
        <v>0.0060861673162137635</v>
      </c>
      <c r="J34" s="20">
        <v>361.0</v>
      </c>
      <c r="K34" s="15">
        <v>0.01927286316801025</v>
      </c>
      <c r="L34" s="15">
        <v>-0.013186695851796486</v>
      </c>
      <c r="N34" s="28">
        <v>2021.0</v>
      </c>
      <c r="O34" s="17" t="s">
        <v>32</v>
      </c>
      <c r="P34" s="29">
        <v>0.4638888888888889</v>
      </c>
      <c r="Q34" s="30">
        <f>11+8/60</f>
        <v>11.13333333</v>
      </c>
      <c r="R34" s="20">
        <v>18849.0</v>
      </c>
      <c r="S34" s="20">
        <v>1783.0</v>
      </c>
      <c r="T34" s="15">
        <v>0.09459387765929227</v>
      </c>
      <c r="U34" s="20">
        <v>134.0</v>
      </c>
      <c r="V34" s="15">
        <v>0.007109130457849223</v>
      </c>
      <c r="W34" s="20">
        <v>126.0</v>
      </c>
      <c r="X34" s="15">
        <v>0.00668470475887315</v>
      </c>
      <c r="Y34" s="26">
        <v>2.5</v>
      </c>
      <c r="Z34" s="22">
        <v>4.244256989760732E-4</v>
      </c>
    </row>
    <row r="3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N35" s="33" t="s">
        <v>50</v>
      </c>
      <c r="O35" s="34"/>
      <c r="P35" s="35">
        <v>0.5326388888888889</v>
      </c>
      <c r="Q35" s="36">
        <f>IFERROR(__xludf.DUMMYFUNCTION("AVERAGE.WEIGHTED(Q19:Q34,Y19:Y34)"),12.795083333333334)</f>
        <v>12.79508333</v>
      </c>
      <c r="R35" s="37"/>
      <c r="S35" s="37"/>
      <c r="T35" s="37"/>
      <c r="U35" s="37"/>
      <c r="V35" s="37"/>
      <c r="W35" s="37"/>
      <c r="X35" s="37"/>
      <c r="Y35" s="38">
        <f>SUM(Y19:Y34)</f>
        <v>100</v>
      </c>
      <c r="Z35" s="37">
        <f>IFERROR(__xludf.DUMMYFUNCTION("AVERAGE.WEIGHTED(Z19:Z34,Y19:Y34)*100"),0.7309471328361412)</f>
        <v>0.7309471328</v>
      </c>
    </row>
    <row r="36">
      <c r="Z36" s="39">
        <f>AVERAGE(Z19:Z34)</f>
        <v>0.005323563791</v>
      </c>
    </row>
    <row r="39">
      <c r="F39" s="40"/>
      <c r="G39" s="40"/>
      <c r="H39" s="40"/>
      <c r="I39" s="40"/>
      <c r="J39" s="40"/>
      <c r="K39" s="40"/>
      <c r="L39" s="40"/>
    </row>
    <row r="40">
      <c r="F40" s="40"/>
      <c r="G40" s="40"/>
      <c r="H40" s="40"/>
      <c r="I40" s="40"/>
      <c r="J40" s="40"/>
      <c r="K40" s="40"/>
      <c r="L40" s="40"/>
    </row>
    <row r="41">
      <c r="F41" s="40"/>
      <c r="G41" s="40"/>
      <c r="H41" s="40"/>
      <c r="I41" s="40"/>
      <c r="J41" s="40"/>
      <c r="K41" s="40"/>
      <c r="L41" s="40"/>
    </row>
    <row r="42">
      <c r="F42" s="40"/>
      <c r="G42" s="40"/>
      <c r="H42" s="40"/>
      <c r="I42" s="40"/>
      <c r="J42" s="40"/>
      <c r="K42" s="40"/>
      <c r="L42" s="40"/>
    </row>
    <row r="43">
      <c r="F43" s="40"/>
      <c r="G43" s="40"/>
      <c r="H43" s="40"/>
      <c r="I43" s="40"/>
      <c r="J43" s="40"/>
      <c r="K43" s="40"/>
      <c r="L43" s="40"/>
    </row>
    <row r="44">
      <c r="F44" s="40"/>
      <c r="G44" s="40"/>
      <c r="H44" s="40"/>
      <c r="I44" s="40"/>
      <c r="J44" s="40"/>
      <c r="K44" s="40"/>
      <c r="L44" s="40"/>
    </row>
  </sheetData>
  <mergeCells count="2">
    <mergeCell ref="A1:L1"/>
    <mergeCell ref="N1:S1"/>
  </mergeCells>
  <drawing r:id="rId1"/>
</worksheet>
</file>